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4" i="1"/>
  <c r="J12"/>
  <c r="J10"/>
  <c r="J8"/>
  <c r="J6"/>
  <c r="K4"/>
  <c r="I4"/>
</calcChain>
</file>

<file path=xl/sharedStrings.xml><?xml version="1.0" encoding="utf-8"?>
<sst xmlns="http://schemas.openxmlformats.org/spreadsheetml/2006/main" count="33" uniqueCount="28">
  <si>
    <t>Для расчета размера собственых средств, необходимых для выполнения обязательноства по софинансированию</t>
  </si>
  <si>
    <t>Размер запрашиваемого гранта</t>
  </si>
  <si>
    <t>Размер софинансирования</t>
  </si>
  <si>
    <t>Размер софинансирования =</t>
  </si>
  <si>
    <t>Общий размер затрат на реализацию проекта</t>
  </si>
  <si>
    <t>размер запрашиваемого гранта (рублей)х25/75</t>
  </si>
  <si>
    <t>от 100 до 500 тыс. рублей</t>
  </si>
  <si>
    <t>не менее 25%</t>
  </si>
  <si>
    <t>500000х25/75=</t>
  </si>
  <si>
    <r>
      <t xml:space="preserve">Например: Размер запрашиваемого гранта </t>
    </r>
    <r>
      <rPr>
        <b/>
        <sz val="11"/>
        <color theme="1"/>
        <rFont val="Calibri"/>
        <scheme val="minor"/>
      </rPr>
      <t>500 000 рублей.</t>
    </r>
  </si>
  <si>
    <r>
      <t xml:space="preserve">Например: Размер запрашиваемого гранта </t>
    </r>
    <r>
      <rPr>
        <b/>
        <sz val="11"/>
        <color theme="1"/>
        <rFont val="Calibri"/>
        <scheme val="minor"/>
      </rPr>
      <t>400 000 рублей.</t>
    </r>
  </si>
  <si>
    <t>400000х25/75=</t>
  </si>
  <si>
    <r>
      <t xml:space="preserve">Например: Размер запрашиваемого гранта </t>
    </r>
    <r>
      <rPr>
        <b/>
        <sz val="11"/>
        <color theme="1"/>
        <rFont val="Calibri"/>
        <scheme val="minor"/>
      </rPr>
      <t>300 000 рублей.</t>
    </r>
  </si>
  <si>
    <t>300000х25/75=</t>
  </si>
  <si>
    <r>
      <t xml:space="preserve">Например: Размер запрашиваемого гранта </t>
    </r>
    <r>
      <rPr>
        <b/>
        <sz val="11"/>
        <color theme="1"/>
        <rFont val="Calibri"/>
        <scheme val="minor"/>
      </rPr>
      <t>200 000 рублей.</t>
    </r>
  </si>
  <si>
    <t>200000х25/75=</t>
  </si>
  <si>
    <r>
      <t xml:space="preserve">Например: Размер запрашиваемого гранта </t>
    </r>
    <r>
      <rPr>
        <b/>
        <sz val="11"/>
        <color theme="1"/>
        <rFont val="Calibri"/>
        <scheme val="minor"/>
      </rPr>
      <t>100 000 рублей.</t>
    </r>
  </si>
  <si>
    <t>100000х25/75=</t>
  </si>
  <si>
    <t>не более 75%</t>
  </si>
  <si>
    <t>не менее 33340 рублей</t>
  </si>
  <si>
    <t xml:space="preserve">не менее 133340 рублей
</t>
  </si>
  <si>
    <t>Формула расчета размера софинансирования</t>
  </si>
  <si>
    <t>Для использования при составлении бизнес-плана проекта</t>
  </si>
  <si>
    <t>Для использования при заполнении заявления к заявке</t>
  </si>
  <si>
    <t>Собственные средства получатиеля гранта</t>
  </si>
  <si>
    <r>
      <t xml:space="preserve">введите размер запрашиваемого гранта (руб.), </t>
    </r>
    <r>
      <rPr>
        <b/>
        <i/>
        <sz val="14"/>
        <color indexed="2"/>
        <rFont val="Times New Roman"/>
      </rPr>
      <t>нажмите Enter</t>
    </r>
  </si>
  <si>
    <r>
      <t>расчет размера софинансирования (руб.)(</t>
    </r>
    <r>
      <rPr>
        <b/>
        <i/>
        <u/>
        <sz val="14"/>
        <color indexed="2"/>
        <rFont val="Times New Roman"/>
      </rPr>
      <t>рассчитается автоматиески</t>
    </r>
    <r>
      <rPr>
        <b/>
        <i/>
        <sz val="14"/>
        <color theme="1"/>
        <rFont val="Times New Roman"/>
      </rPr>
      <t>)</t>
    </r>
  </si>
  <si>
    <r>
      <t>расчет общего размера затрат на реализацию проекта (</t>
    </r>
    <r>
      <rPr>
        <b/>
        <i/>
        <u/>
        <sz val="14"/>
        <color indexed="2"/>
        <rFont val="Times New Roman"/>
      </rPr>
      <t>рассчитается автоматически</t>
    </r>
    <r>
      <rPr>
        <b/>
        <i/>
        <sz val="14"/>
        <color theme="1"/>
        <rFont val="Times New Roman"/>
      </rPr>
      <t>)</t>
    </r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</si>
</sst>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b/>
      <i/>
      <sz val="14"/>
      <color theme="1"/>
      <name val="Times New Roman"/>
    </font>
    <font>
      <sz val="11"/>
      <color theme="1"/>
      <name val="Times New Roman"/>
    </font>
    <font>
      <b/>
      <sz val="11"/>
      <color theme="1"/>
      <name val="Times New Roman"/>
    </font>
    <font>
      <i/>
      <sz val="14"/>
      <color theme="1"/>
      <name val="Times New Roman"/>
    </font>
    <font>
      <i/>
      <sz val="14"/>
      <color theme="1"/>
      <name val="Calibri"/>
      <scheme val="minor"/>
    </font>
    <font>
      <b/>
      <i/>
      <sz val="14"/>
      <color indexed="2"/>
      <name val="Times New Roman"/>
    </font>
    <font>
      <b/>
      <i/>
      <u/>
      <sz val="14"/>
      <color indexed="2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3" tint="0.59999389629810485"/>
        <bgColor indexed="65"/>
      </patternFill>
    </fill>
    <fill>
      <patternFill patternType="solid">
        <fgColor theme="9" tint="0.59999389629810485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center" wrapText="1"/>
    </xf>
    <xf numFmtId="164" fontId="4" fillId="0" borderId="1" xfId="0" applyNumberFormat="1" applyFont="1" applyBorder="1"/>
    <xf numFmtId="0" fontId="4" fillId="0" borderId="6" xfId="0" applyFont="1" applyBorder="1"/>
    <xf numFmtId="164" fontId="4" fillId="0" borderId="7" xfId="0" applyNumberFormat="1" applyFont="1" applyBorder="1"/>
    <xf numFmtId="0" fontId="0" fillId="2" borderId="0" xfId="0" applyFill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352424</xdr:colOff>
      <xdr:row>5</xdr:row>
      <xdr:rowOff>171450</xdr:rowOff>
    </xdr:from>
    <xdr:to>
      <xdr:col>6</xdr:col>
      <xdr:colOff>771525</xdr:colOff>
      <xdr:row>5</xdr:row>
      <xdr:rowOff>390525</xdr:rowOff>
    </xdr:to>
    <xdr:sp macro="" textlink="">
      <xdr:nvSpPr>
        <xdr:cNvPr id="2" name="Стрелка вправо 1"/>
        <xdr:cNvSpPr/>
      </xdr:nvSpPr>
      <xdr:spPr>
        <a:xfrm>
          <a:off x="8420100" y="2867025"/>
          <a:ext cx="419100" cy="219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342900</xdr:colOff>
      <xdr:row>7</xdr:row>
      <xdr:rowOff>190500</xdr:rowOff>
    </xdr:from>
    <xdr:to>
      <xdr:col>6</xdr:col>
      <xdr:colOff>762000</xdr:colOff>
      <xdr:row>7</xdr:row>
      <xdr:rowOff>409575</xdr:rowOff>
    </xdr:to>
    <xdr:sp macro="" textlink="">
      <xdr:nvSpPr>
        <xdr:cNvPr id="3" name="Стрелка вправо 2"/>
        <xdr:cNvSpPr/>
      </xdr:nvSpPr>
      <xdr:spPr>
        <a:xfrm>
          <a:off x="8410575" y="3648075"/>
          <a:ext cx="419100" cy="219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352424</xdr:colOff>
      <xdr:row>9</xdr:row>
      <xdr:rowOff>171450</xdr:rowOff>
    </xdr:from>
    <xdr:to>
      <xdr:col>6</xdr:col>
      <xdr:colOff>771525</xdr:colOff>
      <xdr:row>9</xdr:row>
      <xdr:rowOff>390525</xdr:rowOff>
    </xdr:to>
    <xdr:sp macro="" textlink="">
      <xdr:nvSpPr>
        <xdr:cNvPr id="8" name="Стрелка вправо 7"/>
        <xdr:cNvSpPr/>
      </xdr:nvSpPr>
      <xdr:spPr>
        <a:xfrm>
          <a:off x="8420100" y="2867025"/>
          <a:ext cx="419100" cy="219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352424</xdr:colOff>
      <xdr:row>11</xdr:row>
      <xdr:rowOff>171450</xdr:rowOff>
    </xdr:from>
    <xdr:to>
      <xdr:col>6</xdr:col>
      <xdr:colOff>771525</xdr:colOff>
      <xdr:row>11</xdr:row>
      <xdr:rowOff>390525</xdr:rowOff>
    </xdr:to>
    <xdr:sp macro="" textlink="">
      <xdr:nvSpPr>
        <xdr:cNvPr id="9" name="Стрелка вправо 8"/>
        <xdr:cNvSpPr/>
      </xdr:nvSpPr>
      <xdr:spPr>
        <a:xfrm>
          <a:off x="8420100" y="2867025"/>
          <a:ext cx="419100" cy="219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6</xdr:col>
      <xdr:colOff>352424</xdr:colOff>
      <xdr:row>13</xdr:row>
      <xdr:rowOff>171450</xdr:rowOff>
    </xdr:from>
    <xdr:to>
      <xdr:col>6</xdr:col>
      <xdr:colOff>771525</xdr:colOff>
      <xdr:row>13</xdr:row>
      <xdr:rowOff>390525</xdr:rowOff>
    </xdr:to>
    <xdr:sp macro="" textlink="">
      <xdr:nvSpPr>
        <xdr:cNvPr id="10" name="Стрелка вправо 9"/>
        <xdr:cNvSpPr/>
      </xdr:nvSpPr>
      <xdr:spPr>
        <a:xfrm>
          <a:off x="8420100" y="2867025"/>
          <a:ext cx="419100" cy="219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7</xdr:col>
      <xdr:colOff>1381125</xdr:colOff>
      <xdr:row>2</xdr:row>
      <xdr:rowOff>952500</xdr:rowOff>
    </xdr:from>
    <xdr:to>
      <xdr:col>7</xdr:col>
      <xdr:colOff>1533526</xdr:colOff>
      <xdr:row>3</xdr:row>
      <xdr:rowOff>590549</xdr:rowOff>
    </xdr:to>
    <xdr:sp macro="" textlink="">
      <xdr:nvSpPr>
        <xdr:cNvPr id="11" name="Стрелка вниз 10"/>
        <xdr:cNvSpPr/>
      </xdr:nvSpPr>
      <xdr:spPr>
        <a:xfrm>
          <a:off x="10944226" y="1933575"/>
          <a:ext cx="152400" cy="628650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14"/>
  <sheetViews>
    <sheetView tabSelected="1" workbookViewId="0">
      <selection activeCell="K6" sqref="K6"/>
    </sheetView>
  </sheetViews>
  <sheetFormatPr defaultRowHeight="15"/>
  <cols>
    <col min="2" max="2" width="19.7109375" customWidth="1"/>
    <col min="3" max="3" width="23" customWidth="1"/>
    <col min="4" max="4" width="25.28515625" customWidth="1"/>
    <col min="6" max="6" width="34.7109375" customWidth="1"/>
    <col min="7" max="7" width="22.42578125" customWidth="1"/>
    <col min="8" max="8" width="23.85546875" customWidth="1"/>
    <col min="9" max="9" width="27" customWidth="1"/>
    <col min="11" max="11" width="36.28515625" customWidth="1"/>
  </cols>
  <sheetData>
    <row r="2" spans="2:11" ht="62.25" customHeight="1">
      <c r="B2" s="21" t="s">
        <v>0</v>
      </c>
      <c r="C2" s="21"/>
      <c r="D2" s="21"/>
      <c r="E2" s="13"/>
      <c r="H2" s="17" t="s">
        <v>23</v>
      </c>
      <c r="I2" s="18" t="s">
        <v>24</v>
      </c>
      <c r="K2" s="16" t="s">
        <v>22</v>
      </c>
    </row>
    <row r="3" spans="2:11" ht="78">
      <c r="B3" s="1" t="s">
        <v>4</v>
      </c>
      <c r="C3" s="3">
        <v>1</v>
      </c>
      <c r="D3" s="2" t="s">
        <v>20</v>
      </c>
      <c r="F3" s="19" t="s">
        <v>21</v>
      </c>
      <c r="G3" s="20"/>
      <c r="H3" s="14" t="s">
        <v>25</v>
      </c>
      <c r="I3" s="15" t="s">
        <v>26</v>
      </c>
      <c r="K3" s="7" t="s">
        <v>27</v>
      </c>
    </row>
    <row r="4" spans="2:11" ht="75" customHeight="1">
      <c r="B4" s="1" t="s">
        <v>1</v>
      </c>
      <c r="C4" s="3" t="s">
        <v>18</v>
      </c>
      <c r="D4" s="4" t="s">
        <v>6</v>
      </c>
      <c r="F4" s="8" t="s">
        <v>3</v>
      </c>
      <c r="G4" s="9" t="s">
        <v>5</v>
      </c>
      <c r="H4" s="11">
        <v>0</v>
      </c>
      <c r="I4" s="12">
        <f>H4*25/75</f>
        <v>0</v>
      </c>
      <c r="K4" s="10">
        <f>H4+I4</f>
        <v>0</v>
      </c>
    </row>
    <row r="5" spans="2:11" ht="30">
      <c r="B5" s="2" t="s">
        <v>2</v>
      </c>
      <c r="C5" s="3" t="s">
        <v>7</v>
      </c>
      <c r="D5" s="4" t="s">
        <v>19</v>
      </c>
    </row>
    <row r="6" spans="2:11" ht="45">
      <c r="F6" s="2" t="s">
        <v>9</v>
      </c>
      <c r="G6" s="5"/>
      <c r="H6" s="2" t="s">
        <v>3</v>
      </c>
      <c r="I6" s="4" t="s">
        <v>8</v>
      </c>
      <c r="J6" s="6">
        <f>500000*25/75</f>
        <v>166666.66666666666</v>
      </c>
    </row>
    <row r="7" spans="2:11">
      <c r="F7" s="5"/>
      <c r="G7" s="5"/>
      <c r="H7" s="5"/>
      <c r="I7" s="5"/>
      <c r="J7" s="5"/>
    </row>
    <row r="8" spans="2:11" ht="45">
      <c r="F8" s="2" t="s">
        <v>10</v>
      </c>
      <c r="G8" s="5"/>
      <c r="H8" s="2" t="s">
        <v>3</v>
      </c>
      <c r="I8" s="4" t="s">
        <v>11</v>
      </c>
      <c r="J8" s="6">
        <f>400000*25/75</f>
        <v>133333.33333333334</v>
      </c>
    </row>
    <row r="9" spans="2:11">
      <c r="F9" s="5"/>
      <c r="G9" s="5"/>
      <c r="H9" s="5"/>
      <c r="I9" s="5"/>
      <c r="J9" s="5"/>
    </row>
    <row r="10" spans="2:11" ht="45">
      <c r="F10" s="2" t="s">
        <v>12</v>
      </c>
      <c r="G10" s="5"/>
      <c r="H10" s="2" t="s">
        <v>3</v>
      </c>
      <c r="I10" s="4" t="s">
        <v>13</v>
      </c>
      <c r="J10" s="6">
        <f>300000*25/75</f>
        <v>100000</v>
      </c>
    </row>
    <row r="11" spans="2:11">
      <c r="F11" s="5"/>
      <c r="G11" s="5"/>
      <c r="H11" s="5"/>
      <c r="I11" s="5"/>
      <c r="J11" s="5"/>
    </row>
    <row r="12" spans="2:11" ht="45">
      <c r="F12" s="2" t="s">
        <v>14</v>
      </c>
      <c r="G12" s="5"/>
      <c r="H12" s="2" t="s">
        <v>3</v>
      </c>
      <c r="I12" s="4" t="s">
        <v>15</v>
      </c>
      <c r="J12" s="6">
        <f>200000*25/75</f>
        <v>66666.666666666672</v>
      </c>
    </row>
    <row r="13" spans="2:11">
      <c r="F13" s="5"/>
      <c r="G13" s="5"/>
      <c r="H13" s="5"/>
      <c r="I13" s="5"/>
      <c r="J13" s="5"/>
    </row>
    <row r="14" spans="2:11" ht="45">
      <c r="F14" s="2" t="s">
        <v>16</v>
      </c>
      <c r="G14" s="5"/>
      <c r="H14" s="2" t="s">
        <v>3</v>
      </c>
      <c r="I14" s="4" t="s">
        <v>17</v>
      </c>
      <c r="J14" s="6">
        <f>33340</f>
        <v>33340</v>
      </c>
    </row>
  </sheetData>
  <mergeCells count="2">
    <mergeCell ref="F3:G3"/>
    <mergeCell ref="B2:D2"/>
  </mergeCells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e.nikolaeva</dc:creator>
  <cp:lastModifiedBy>Пользователь Windows</cp:lastModifiedBy>
  <dcterms:created xsi:type="dcterms:W3CDTF">2022-10-11T12:46:46Z</dcterms:created>
  <dcterms:modified xsi:type="dcterms:W3CDTF">2023-12-04T08:56:41Z</dcterms:modified>
</cp:coreProperties>
</file>